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U:\comptabilitat\treball\FINANCES\ATENEA_ECOFIN\procediments\documents_xls\"/>
    </mc:Choice>
  </mc:AlternateContent>
  <xr:revisionPtr revIDLastSave="0" documentId="8_{C9577AEC-EFDE-4B1C-8267-F48B97F72EC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Full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7" i="1"/>
  <c r="E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17" i="1"/>
  <c r="F47" i="1" l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F31" i="1"/>
  <c r="J31" i="1" s="1"/>
  <c r="F30" i="1"/>
  <c r="G30" i="1" s="1"/>
  <c r="F29" i="1"/>
  <c r="J29" i="1" s="1"/>
  <c r="F28" i="1"/>
  <c r="F27" i="1"/>
  <c r="J27" i="1" s="1"/>
  <c r="F26" i="1"/>
  <c r="J26" i="1" s="1"/>
  <c r="F25" i="1"/>
  <c r="J25" i="1" s="1"/>
  <c r="F24" i="1"/>
  <c r="J24" i="1" s="1"/>
  <c r="F23" i="1"/>
  <c r="F22" i="1"/>
  <c r="F21" i="1"/>
  <c r="F20" i="1"/>
  <c r="F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F18" i="1"/>
  <c r="F17" i="1"/>
  <c r="G17" i="1" s="1"/>
  <c r="G19" i="1" l="1"/>
  <c r="J19" i="1"/>
  <c r="G23" i="1"/>
  <c r="J23" i="1"/>
  <c r="G20" i="1"/>
  <c r="J20" i="1"/>
  <c r="G18" i="1"/>
  <c r="J18" i="1"/>
  <c r="G28" i="1"/>
  <c r="J28" i="1"/>
  <c r="G22" i="1"/>
  <c r="J22" i="1"/>
  <c r="G32" i="1"/>
  <c r="J32" i="1"/>
  <c r="G21" i="1"/>
  <c r="J21" i="1"/>
  <c r="G27" i="1"/>
  <c r="G31" i="1"/>
  <c r="G25" i="1"/>
  <c r="G29" i="1"/>
  <c r="G24" i="1"/>
  <c r="G26" i="1"/>
</calcChain>
</file>

<file path=xl/sharedStrings.xml><?xml version="1.0" encoding="utf-8"?>
<sst xmlns="http://schemas.openxmlformats.org/spreadsheetml/2006/main" count="83" uniqueCount="67">
  <si>
    <t>DADES DE CONTACTE</t>
  </si>
  <si>
    <t>ATENCIÓ</t>
  </si>
  <si>
    <t>Unitat</t>
  </si>
  <si>
    <r>
      <t xml:space="preserve">1. </t>
    </r>
    <r>
      <rPr>
        <b/>
        <sz val="12"/>
        <color indexed="62"/>
        <rFont val="Arial"/>
        <family val="2"/>
      </rPr>
      <t>Cal enviar el formulari en format EXCEL i no PDF</t>
    </r>
  </si>
  <si>
    <t>Departament/Facultat</t>
  </si>
  <si>
    <t>2. En cas de necessitar més línies, caldrà utilitzar un nou full de sol·licitud.</t>
  </si>
  <si>
    <t xml:space="preserve">Persona de Contacte </t>
  </si>
  <si>
    <r>
      <t xml:space="preserve">3. Un cop emplenat, envieu per correu electrònic l'arxiu a la següent adreça: </t>
    </r>
    <r>
      <rPr>
        <b/>
        <u/>
        <sz val="12"/>
        <color indexed="30"/>
        <rFont val="Arial"/>
        <family val="2"/>
      </rPr>
      <t>romanents@ub.edu</t>
    </r>
  </si>
  <si>
    <t>Telèfon de Contacte</t>
  </si>
  <si>
    <r>
      <t xml:space="preserve">4.  Els </t>
    </r>
    <r>
      <rPr>
        <b/>
        <u/>
        <sz val="12"/>
        <color indexed="10"/>
        <rFont val="Arial"/>
        <family val="2"/>
      </rPr>
      <t>NOM DELS ADJUNTS</t>
    </r>
    <r>
      <rPr>
        <u/>
        <sz val="12"/>
        <rFont val="Arial"/>
        <family val="2"/>
      </rPr>
      <t xml:space="preserve"> s'han de referenciar amb el "</t>
    </r>
    <r>
      <rPr>
        <u/>
        <sz val="12"/>
        <color indexed="10"/>
        <rFont val="Arial"/>
        <family val="2"/>
      </rPr>
      <t>Codi de Referència"</t>
    </r>
    <r>
      <rPr>
        <sz val="12"/>
        <rFont val="Arial"/>
        <family val="2"/>
      </rPr>
      <t xml:space="preserve"> de la primera Columna</t>
    </r>
  </si>
  <si>
    <t>Email</t>
  </si>
  <si>
    <t>Data</t>
  </si>
  <si>
    <t>6. No oblideu emplenar les dades de contacte. Serà important en cas que necessitem informació addicional.</t>
  </si>
  <si>
    <t xml:space="preserve">CEGE  2023         </t>
  </si>
  <si>
    <t xml:space="preserve">Posició Pressupostària  </t>
  </si>
  <si>
    <t xml:space="preserve">Programa                                   </t>
  </si>
  <si>
    <t>Import</t>
  </si>
  <si>
    <t xml:space="preserve">Tipus de Sol·licitud d'Incorporació  de Romanents  (seleccionar l'opció que correspongui)      </t>
  </si>
  <si>
    <t>Observacions</t>
  </si>
  <si>
    <t>14 dígits</t>
  </si>
  <si>
    <t>22 dígits</t>
  </si>
  <si>
    <t>8 dígits</t>
  </si>
  <si>
    <t>Codi</t>
  </si>
  <si>
    <r>
      <t xml:space="preserve">Tipologia </t>
    </r>
    <r>
      <rPr>
        <b/>
        <sz val="12"/>
        <color indexed="10"/>
        <rFont val="Arial"/>
        <family val="2"/>
      </rPr>
      <t>(seleccionar de la llista)</t>
    </r>
  </si>
  <si>
    <t>Tràmits / Indicacions</t>
  </si>
  <si>
    <r>
      <t xml:space="preserve">Utilitza aquest espai </t>
    </r>
    <r>
      <rPr>
        <b/>
        <sz val="11"/>
        <color indexed="10"/>
        <rFont val="Arial Narrow"/>
        <family val="2"/>
      </rPr>
      <t>NOMÉS</t>
    </r>
    <r>
      <rPr>
        <b/>
        <sz val="11"/>
        <rFont val="Arial Narrow"/>
        <family val="2"/>
      </rPr>
      <t xml:space="preserve"> si vols aclarir o especificar algún aspecte de la incorporació. Màxim 100 caràcters</t>
    </r>
  </si>
  <si>
    <t>0 (exemple)</t>
  </si>
  <si>
    <t>B.1 Compromís adquirit amb un tercer aliè  a la UB que  repercuteixi en l’exercici 2024.</t>
  </si>
  <si>
    <t xml:space="preserve">B.2 Procediments en matèria de contractació major </t>
  </si>
  <si>
    <t>B.3  Contractes vigents a l’empara del previst en l’article 9.7 de les bases d’execució..</t>
  </si>
  <si>
    <t xml:space="preserve">B.4 Finançament de projectes amb co-finançament afectat i genèric </t>
  </si>
  <si>
    <t>B.5 Procediments en matèria d’ajuts a tercers aliens a la UB</t>
  </si>
  <si>
    <t>B.1</t>
  </si>
  <si>
    <t>B.1 Compromís adquirit amb un tercer aliè a la UB que repercuteixi en l’exercici 2024.</t>
  </si>
  <si>
    <t>No Cal Sol·licitud - Automàtica per als documents AV, D2, D8, DC, D3, D6, D7, D9 i DM, amb saldo superior a 6 euros una vegada tancada la comptabilitat pressupostària de l’exercici 2023, que es realitzarà al final del mes de gener de 2024.</t>
  </si>
  <si>
    <t>B.2</t>
  </si>
  <si>
    <t>No Cal Sol·licitud - Automàtica per als documents A9 una vegada tancada la comptabilitat pressupostària de l’exercici 2023, que es realitzarà a finals del mes de gener de 2024</t>
  </si>
  <si>
    <t>B.3</t>
  </si>
  <si>
    <t>No Cal Sol·licitud - Aquests romanents es traslladen a la partida centralitzada UP0NOMPI relacionada amb “Nòmina de Projectes de Investigació”</t>
  </si>
  <si>
    <t>B.4</t>
  </si>
  <si>
    <t>Adjuntar la sol·licitud d’ajut formalitzada davant tercers abans del 31.12.2023 comprometent el cofinançament</t>
  </si>
  <si>
    <t>B.5</t>
  </si>
  <si>
    <t>Adjuntar document justificatiu de la convocatòria d’ajuts a tercers externs degudament publicada dins l’exercici 2023.</t>
  </si>
  <si>
    <t>B.6</t>
  </si>
  <si>
    <t>Adjuntar document justificatiu de la data de comptabilització del crèdit posterior a 30.09.2023.</t>
  </si>
  <si>
    <t>B.7</t>
  </si>
  <si>
    <t>Adjuntar document justificatiu de la data de comptabilització del crèdit dins l’exercici 2023.</t>
  </si>
  <si>
    <t>Adjuntar documentació justificativa</t>
  </si>
  <si>
    <t>INCORPORACIÓ DE ROMANENTS EXERCICI 2023-2024</t>
  </si>
  <si>
    <t>Alt</t>
  </si>
  <si>
    <t>Tipus</t>
  </si>
  <si>
    <t xml:space="preserve">Romanents </t>
  </si>
  <si>
    <t>Capítol</t>
  </si>
  <si>
    <t>Altres Romanents</t>
  </si>
  <si>
    <t>D.1</t>
  </si>
  <si>
    <t>D.2</t>
  </si>
  <si>
    <t>B.6  Majors ingressos quan la disposició de crèdit és posterior a 30.09.2023.</t>
  </si>
  <si>
    <t>D.2 Resolucions internes d'ajuts pendents d'executar (benficiaris interns UB)</t>
  </si>
  <si>
    <t>Adjuntar document justificatiu de la data de comptabilització del crèdit posterior a 31.08.2023</t>
  </si>
  <si>
    <t>Adjuntar document justificatiu de la convocatòria degudament publicada dins l’exercici 2023</t>
  </si>
  <si>
    <t>Indet.</t>
  </si>
  <si>
    <t>Bosses Conting.</t>
  </si>
  <si>
    <t>Codi Ref. Adjunts</t>
  </si>
  <si>
    <t>D.1 MC d’un Vicerectorat o d’una Unitat Transversal, o Nota de Càrrec posteriors a 31/08/2023</t>
  </si>
  <si>
    <t>B.7 Superàvits de Cursos de Postgrau</t>
  </si>
  <si>
    <r>
      <t xml:space="preserve">5. El període i </t>
    </r>
    <r>
      <rPr>
        <b/>
        <sz val="12"/>
        <color indexed="10"/>
        <rFont val="Arial"/>
        <family val="2"/>
      </rPr>
      <t>data límit de recepció</t>
    </r>
    <r>
      <rPr>
        <sz val="12"/>
        <rFont val="Arial"/>
        <family val="2"/>
      </rPr>
      <t xml:space="preserve"> de sol·licituds és: del 1 al </t>
    </r>
    <r>
      <rPr>
        <b/>
        <sz val="12"/>
        <color indexed="10"/>
        <rFont val="Arial"/>
        <family val="2"/>
      </rPr>
      <t>29 de febrer de 2024</t>
    </r>
  </si>
  <si>
    <t>D/626000900/C2023G/G00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</si>
</sst>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b/>
      <sz val="12"/>
      <name val="Arial"/>
      <family val="2"/>
    </font>
    <font>
      <sz val="12"/>
      <color theme="4"/>
      <name val="Arial"/>
      <family val="2"/>
    </font>
    <font>
      <b/>
      <sz val="12"/>
      <color indexed="62"/>
      <name val="Arial"/>
      <family val="2"/>
    </font>
    <font>
      <sz val="12"/>
      <name val="Arial"/>
      <family val="2"/>
    </font>
    <font>
      <b/>
      <u/>
      <sz val="12"/>
      <color indexed="30"/>
      <name val="Arial"/>
      <family val="2"/>
    </font>
    <font>
      <b/>
      <u/>
      <sz val="12"/>
      <color indexed="10"/>
      <name val="Arial"/>
      <family val="2"/>
    </font>
    <font>
      <u/>
      <sz val="12"/>
      <name val="Arial"/>
      <family val="2"/>
    </font>
    <font>
      <u/>
      <sz val="12"/>
      <color indexed="10"/>
      <name val="Arial"/>
      <family val="2"/>
    </font>
    <font>
      <b/>
      <sz val="12"/>
      <color indexed="10"/>
      <name val="Arial"/>
      <family val="2"/>
    </font>
    <font>
      <u/>
      <sz val="10"/>
      <color theme="10"/>
      <name val="Arial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6"/>
      <color rgb="FFFF0000"/>
      <name val="Arial"/>
      <family val="2"/>
    </font>
    <font>
      <b/>
      <sz val="13"/>
      <name val="Arial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b/>
      <sz val="14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7" fillId="0" borderId="4" xfId="0" applyFont="1" applyBorder="1"/>
    <xf numFmtId="0" fontId="9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left"/>
    </xf>
    <xf numFmtId="0" fontId="16" fillId="0" borderId="10" xfId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/>
    <xf numFmtId="0" fontId="9" fillId="0" borderId="1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7" fillId="0" borderId="0" xfId="0" applyFont="1"/>
    <xf numFmtId="0" fontId="1" fillId="0" borderId="13" xfId="0" applyFont="1" applyBorder="1" applyAlignment="1">
      <alignment horizontal="center"/>
    </xf>
    <xf numFmtId="0" fontId="18" fillId="2" borderId="14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164" fontId="24" fillId="0" borderId="25" xfId="0" applyNumberFormat="1" applyFont="1" applyBorder="1" applyAlignment="1" applyProtection="1">
      <alignment vertical="center"/>
      <protection locked="0"/>
    </xf>
    <xf numFmtId="0" fontId="24" fillId="0" borderId="26" xfId="0" applyFont="1" applyBorder="1" applyAlignment="1" applyProtection="1">
      <alignment vertical="center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/>
    </xf>
    <xf numFmtId="1" fontId="9" fillId="0" borderId="23" xfId="0" applyNumberFormat="1" applyFont="1" applyBorder="1" applyAlignment="1" applyProtection="1">
      <alignment vertical="center"/>
      <protection locked="0"/>
    </xf>
    <xf numFmtId="1" fontId="9" fillId="0" borderId="24" xfId="0" applyNumberFormat="1" applyFont="1" applyBorder="1" applyAlignment="1" applyProtection="1">
      <alignment horizontal="center" vertical="center"/>
      <protection locked="0"/>
    </xf>
    <xf numFmtId="1" fontId="9" fillId="0" borderId="24" xfId="0" applyNumberFormat="1" applyFont="1" applyBorder="1" applyAlignment="1" applyProtection="1">
      <alignment vertical="center"/>
      <protection locked="0"/>
    </xf>
    <xf numFmtId="164" fontId="9" fillId="0" borderId="25" xfId="0" applyNumberFormat="1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164" fontId="9" fillId="0" borderId="24" xfId="0" applyNumberFormat="1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0" fillId="0" borderId="0" xfId="0" applyProtection="1">
      <protection hidden="1"/>
    </xf>
    <xf numFmtId="0" fontId="2" fillId="5" borderId="27" xfId="0" applyFont="1" applyFill="1" applyBorder="1" applyAlignment="1">
      <alignment horizontal="center" vertical="center" wrapText="1"/>
    </xf>
    <xf numFmtId="1" fontId="24" fillId="0" borderId="29" xfId="0" applyNumberFormat="1" applyFont="1" applyBorder="1" applyAlignment="1" applyProtection="1">
      <alignment vertical="center"/>
      <protection locked="0"/>
    </xf>
    <xf numFmtId="1" fontId="24" fillId="0" borderId="25" xfId="0" applyNumberFormat="1" applyFont="1" applyBorder="1" applyAlignment="1" applyProtection="1">
      <alignment horizontal="center" vertical="center"/>
      <protection locked="0"/>
    </xf>
    <xf numFmtId="1" fontId="24" fillId="0" borderId="25" xfId="0" applyNumberFormat="1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horizontal="center" vertical="center"/>
      <protection hidden="1"/>
    </xf>
    <xf numFmtId="0" fontId="24" fillId="0" borderId="25" xfId="0" applyFont="1" applyBorder="1" applyAlignment="1" applyProtection="1">
      <alignment horizontal="left" vertical="center"/>
      <protection hidden="1"/>
    </xf>
    <xf numFmtId="0" fontId="20" fillId="4" borderId="28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18" fillId="3" borderId="17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2C76.6DA996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21772</xdr:rowOff>
    </xdr:from>
    <xdr:to>
      <xdr:col>2</xdr:col>
      <xdr:colOff>1085850</xdr:colOff>
      <xdr:row>4</xdr:row>
      <xdr:rowOff>0</xdr:rowOff>
    </xdr:to>
    <xdr:pic>
      <xdr:nvPicPr>
        <xdr:cNvPr id="2" name="Imagen 1" descr="Universitat de Barcelona">
          <a:extLst>
            <a:ext uri="{FF2B5EF4-FFF2-40B4-BE49-F238E27FC236}">
              <a16:creationId xmlns:a16="http://schemas.microsoft.com/office/drawing/2014/main" id="{F2C9CA0A-5DF7-4EC6-A1C3-6BB2C198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72"/>
          <a:ext cx="3698421" cy="903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K47"/>
  <sheetViews>
    <sheetView tabSelected="1" topLeftCell="A16" zoomScale="70" zoomScaleNormal="70" workbookViewId="0">
      <selection activeCell="E27" sqref="E27"/>
    </sheetView>
  </sheetViews>
  <sheetFormatPr defaultColWidth="9.109375" defaultRowHeight="14.4" x14ac:dyDescent="0.3"/>
  <cols>
    <col min="1" max="1" width="17.5546875" customWidth="1"/>
    <col min="2" max="2" width="21.6640625" customWidth="1"/>
    <col min="3" max="3" width="29.109375" bestFit="1" customWidth="1"/>
    <col min="4" max="4" width="15.5546875" customWidth="1"/>
    <col min="5" max="5" width="14.6640625" customWidth="1"/>
    <col min="6" max="6" width="5.5546875" bestFit="1" customWidth="1"/>
    <col min="7" max="7" width="17.33203125" style="2" bestFit="1" customWidth="1"/>
    <col min="8" max="8" width="8.33203125" customWidth="1"/>
    <col min="9" max="9" width="92.5546875" customWidth="1"/>
    <col min="10" max="10" width="92.6640625" customWidth="1"/>
    <col min="11" max="11" width="39.109375" bestFit="1" customWidth="1"/>
  </cols>
  <sheetData>
    <row r="1" spans="1:11" ht="17.399999999999999" x14ac:dyDescent="0.3">
      <c r="A1" s="1"/>
      <c r="C1" s="2"/>
      <c r="F1" s="3"/>
      <c r="G1" s="3"/>
      <c r="H1" s="3"/>
      <c r="J1" s="4"/>
    </row>
    <row r="2" spans="1:11" ht="17.399999999999999" x14ac:dyDescent="0.3">
      <c r="A2" s="1"/>
      <c r="C2" s="2"/>
      <c r="F2" s="3"/>
      <c r="G2" s="3"/>
      <c r="H2" s="3"/>
      <c r="J2" s="4"/>
    </row>
    <row r="3" spans="1:11" ht="17.399999999999999" x14ac:dyDescent="0.3">
      <c r="A3" s="1"/>
      <c r="C3" s="2"/>
      <c r="F3" s="3"/>
      <c r="G3" s="3"/>
      <c r="H3" s="3"/>
      <c r="J3" s="4"/>
    </row>
    <row r="4" spans="1:11" ht="17.399999999999999" x14ac:dyDescent="0.3">
      <c r="A4" s="1"/>
      <c r="C4" s="2"/>
      <c r="F4" s="3"/>
      <c r="G4" s="3"/>
      <c r="H4" s="3"/>
      <c r="J4" s="4"/>
    </row>
    <row r="5" spans="1:11" ht="28.2" x14ac:dyDescent="0.3">
      <c r="A5" s="58" t="s">
        <v>48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1" ht="22.8" x14ac:dyDescent="0.4">
      <c r="A6" s="1"/>
      <c r="B6" s="5"/>
      <c r="C6" s="2"/>
      <c r="D6" s="2"/>
      <c r="E6" s="2"/>
      <c r="F6" s="3"/>
      <c r="G6" s="3"/>
      <c r="H6" s="3"/>
      <c r="J6" s="4"/>
      <c r="K6" s="2"/>
    </row>
    <row r="7" spans="1:11" ht="23.4" thickBot="1" x14ac:dyDescent="0.45">
      <c r="A7" s="1"/>
      <c r="C7" s="2"/>
      <c r="D7" s="6" t="s">
        <v>0</v>
      </c>
      <c r="F7" s="3"/>
      <c r="G7" s="3"/>
      <c r="H7" s="3"/>
      <c r="I7" s="6" t="s">
        <v>1</v>
      </c>
      <c r="J7" s="4"/>
    </row>
    <row r="8" spans="1:11" ht="17.399999999999999" x14ac:dyDescent="0.3">
      <c r="A8" s="1"/>
      <c r="C8" s="7" t="s">
        <v>2</v>
      </c>
      <c r="D8" s="60"/>
      <c r="E8" s="61"/>
      <c r="F8" s="3"/>
      <c r="G8" s="3"/>
      <c r="H8" s="3"/>
      <c r="I8" s="8" t="s">
        <v>3</v>
      </c>
      <c r="J8" s="9"/>
    </row>
    <row r="9" spans="1:11" ht="17.399999999999999" x14ac:dyDescent="0.3">
      <c r="A9" s="1"/>
      <c r="C9" s="7" t="s">
        <v>4</v>
      </c>
      <c r="D9" s="62"/>
      <c r="E9" s="63"/>
      <c r="F9" s="3"/>
      <c r="G9" s="3"/>
      <c r="H9" s="3"/>
      <c r="I9" s="10" t="s">
        <v>5</v>
      </c>
      <c r="J9" s="11"/>
    </row>
    <row r="10" spans="1:11" ht="17.399999999999999" x14ac:dyDescent="0.3">
      <c r="A10" s="1"/>
      <c r="C10" s="7" t="s">
        <v>6</v>
      </c>
      <c r="D10" s="62"/>
      <c r="E10" s="63"/>
      <c r="F10" s="3"/>
      <c r="G10" s="3"/>
      <c r="H10" s="3"/>
      <c r="I10" s="10" t="s">
        <v>7</v>
      </c>
      <c r="J10" s="11"/>
    </row>
    <row r="11" spans="1:11" ht="17.399999999999999" x14ac:dyDescent="0.3">
      <c r="A11" s="1"/>
      <c r="C11" s="7" t="s">
        <v>8</v>
      </c>
      <c r="D11" s="62"/>
      <c r="E11" s="63"/>
      <c r="F11" s="3"/>
      <c r="G11" s="3"/>
      <c r="H11" s="3"/>
      <c r="I11" s="10" t="s">
        <v>9</v>
      </c>
      <c r="J11" s="11"/>
    </row>
    <row r="12" spans="1:11" ht="17.399999999999999" x14ac:dyDescent="0.3">
      <c r="A12" s="1"/>
      <c r="C12" s="7" t="s">
        <v>10</v>
      </c>
      <c r="D12" s="62"/>
      <c r="E12" s="63"/>
      <c r="F12" s="3"/>
      <c r="G12" s="3"/>
      <c r="H12" s="3"/>
      <c r="I12" s="10" t="s">
        <v>65</v>
      </c>
      <c r="J12" s="11"/>
    </row>
    <row r="13" spans="1:11" ht="18" thickBot="1" x14ac:dyDescent="0.35">
      <c r="A13" s="1"/>
      <c r="C13" s="7" t="s">
        <v>11</v>
      </c>
      <c r="D13" s="12"/>
      <c r="E13" s="13"/>
      <c r="F13" s="3"/>
      <c r="G13" s="3"/>
      <c r="H13" s="3"/>
      <c r="I13" s="14" t="s">
        <v>12</v>
      </c>
      <c r="J13" s="15"/>
    </row>
    <row r="14" spans="1:11" ht="18" thickBot="1" x14ac:dyDescent="0.35">
      <c r="A14" s="1"/>
      <c r="C14" s="16"/>
      <c r="D14" s="17"/>
      <c r="F14" s="3"/>
      <c r="G14" s="3"/>
      <c r="H14" s="3"/>
      <c r="J14" s="4"/>
    </row>
    <row r="15" spans="1:11" ht="46.95" customHeight="1" thickBot="1" x14ac:dyDescent="0.35">
      <c r="A15" s="18"/>
      <c r="B15" s="19" t="s">
        <v>13</v>
      </c>
      <c r="C15" s="20" t="s">
        <v>14</v>
      </c>
      <c r="D15" s="20" t="s">
        <v>15</v>
      </c>
      <c r="E15" s="21" t="s">
        <v>16</v>
      </c>
      <c r="F15" s="56" t="s">
        <v>17</v>
      </c>
      <c r="G15" s="57"/>
      <c r="H15" s="57"/>
      <c r="I15" s="57"/>
      <c r="J15" s="57"/>
      <c r="K15" s="22" t="s">
        <v>18</v>
      </c>
    </row>
    <row r="16" spans="1:11" ht="46.95" customHeight="1" thickBot="1" x14ac:dyDescent="0.35">
      <c r="A16" s="23" t="s">
        <v>62</v>
      </c>
      <c r="B16" s="52" t="s">
        <v>19</v>
      </c>
      <c r="C16" s="24" t="s">
        <v>20</v>
      </c>
      <c r="D16" s="24" t="s">
        <v>21</v>
      </c>
      <c r="E16" s="24">
        <f>SUM(I40)</f>
        <v>0</v>
      </c>
      <c r="F16" s="53" t="s">
        <v>22</v>
      </c>
      <c r="G16" s="46" t="s">
        <v>50</v>
      </c>
      <c r="H16" s="46" t="s">
        <v>52</v>
      </c>
      <c r="I16" s="25" t="s">
        <v>23</v>
      </c>
      <c r="J16" s="25" t="s">
        <v>24</v>
      </c>
      <c r="K16" s="26" t="s">
        <v>25</v>
      </c>
    </row>
    <row r="17" spans="1:11" ht="17.399999999999999" x14ac:dyDescent="0.3">
      <c r="A17" s="27" t="s">
        <v>26</v>
      </c>
      <c r="B17" s="47"/>
      <c r="C17" s="48" t="s">
        <v>66</v>
      </c>
      <c r="D17" s="49"/>
      <c r="E17" s="28">
        <v>100</v>
      </c>
      <c r="F17" s="50" t="str">
        <f>LEFT(I17,3)</f>
        <v>B.1</v>
      </c>
      <c r="G17" s="40" t="str">
        <f>IF(F17="","",VLOOKUP(F17,Full1!$A$1:$D$10,2,0))</f>
        <v xml:space="preserve">Romanents </v>
      </c>
      <c r="H17" s="40" t="str">
        <f>IF(C17="","",RIGHT(LEFT(C17,3),1))</f>
        <v>6</v>
      </c>
      <c r="I17" s="29" t="s">
        <v>27</v>
      </c>
      <c r="J17" s="51" t="str">
        <f>IF(F17="","",VLOOKUP(F17,Full1!$A$1:$D$10,4,0))</f>
        <v>No Cal Sol·licitud - Automàtica per als documents AV, D2, D8, DC, D3, D6, D7, D9 i DM, amb saldo superior a 6 euros una vegada tancada la comptabilitat pressupostària de l’exercici 2023, que es realitzarà al final del mes de gener de 2024.</v>
      </c>
      <c r="K17" s="30"/>
    </row>
    <row r="18" spans="1:11" ht="17.399999999999999" x14ac:dyDescent="0.3">
      <c r="A18" s="31">
        <v>1</v>
      </c>
      <c r="B18" s="32"/>
      <c r="C18" s="33"/>
      <c r="D18" s="34"/>
      <c r="E18" s="35"/>
      <c r="F18" s="41" t="str">
        <f t="shared" ref="F18:F47" si="0">LEFT(I18,3)</f>
        <v>B.1</v>
      </c>
      <c r="G18" s="40" t="str">
        <f>IF(F18="","",VLOOKUP(F18,Full1!$A$1:$D$10,2,0))</f>
        <v xml:space="preserve">Romanents </v>
      </c>
      <c r="H18" s="40" t="str">
        <f t="shared" ref="H18:H47" si="1">IF(C18="","",RIGHT(LEFT(C18,3),1))</f>
        <v/>
      </c>
      <c r="I18" s="36" t="s">
        <v>33</v>
      </c>
      <c r="J18" s="51" t="str">
        <f>IF(F18="","",VLOOKUP(F18,Full1!$A$1:$D$10,4,0))</f>
        <v>No Cal Sol·licitud - Automàtica per als documents AV, D2, D8, DC, D3, D6, D7, D9 i DM, amb saldo superior a 6 euros una vegada tancada la comptabilitat pressupostària de l’exercici 2023, que es realitzarà al final del mes de gener de 2024.</v>
      </c>
      <c r="K18" s="37"/>
    </row>
    <row r="19" spans="1:11" ht="17.399999999999999" x14ac:dyDescent="0.3">
      <c r="A19" s="31">
        <f>A18+1</f>
        <v>2</v>
      </c>
      <c r="B19" s="32"/>
      <c r="C19" s="33"/>
      <c r="D19" s="34"/>
      <c r="E19" s="38"/>
      <c r="F19" s="41" t="str">
        <f t="shared" si="0"/>
        <v>B.2</v>
      </c>
      <c r="G19" s="40" t="str">
        <f>IF(F19="","",VLOOKUP(F19,Full1!$A$1:$D$10,2,0))</f>
        <v xml:space="preserve">Romanents </v>
      </c>
      <c r="H19" s="40" t="str">
        <f t="shared" si="1"/>
        <v/>
      </c>
      <c r="I19" s="39" t="s">
        <v>28</v>
      </c>
      <c r="J19" s="51" t="str">
        <f>IF(F19="","",VLOOKUP(F19,Full1!$A$1:$D$10,4,0))</f>
        <v>No Cal Sol·licitud - Automàtica per als documents A9 una vegada tancada la comptabilitat pressupostària de l’exercici 2023, que es realitzarà a finals del mes de gener de 2024</v>
      </c>
      <c r="K19" s="37"/>
    </row>
    <row r="20" spans="1:11" ht="17.399999999999999" x14ac:dyDescent="0.3">
      <c r="A20" s="31">
        <f t="shared" ref="A20:A47" si="2">A19+1</f>
        <v>3</v>
      </c>
      <c r="B20" s="32"/>
      <c r="C20" s="33"/>
      <c r="D20" s="34"/>
      <c r="E20" s="38"/>
      <c r="F20" s="41" t="str">
        <f t="shared" si="0"/>
        <v>B.3</v>
      </c>
      <c r="G20" s="40" t="str">
        <f>IF(F20="","",VLOOKUP(F20,Full1!$A$1:$D$10,2,0))</f>
        <v xml:space="preserve">Romanents </v>
      </c>
      <c r="H20" s="40" t="str">
        <f t="shared" si="1"/>
        <v/>
      </c>
      <c r="I20" s="39" t="s">
        <v>29</v>
      </c>
      <c r="J20" s="51" t="str">
        <f>IF(F20="","",VLOOKUP(F20,Full1!$A$1:$D$10,4,0))</f>
        <v>No Cal Sol·licitud - Aquests romanents es traslladen a la partida centralitzada UP0NOMPI relacionada amb “Nòmina de Projectes de Investigació”</v>
      </c>
      <c r="K20" s="37"/>
    </row>
    <row r="21" spans="1:11" ht="17.399999999999999" x14ac:dyDescent="0.3">
      <c r="A21" s="31">
        <f t="shared" si="2"/>
        <v>4</v>
      </c>
      <c r="B21" s="32"/>
      <c r="C21" s="33"/>
      <c r="D21" s="34"/>
      <c r="E21" s="38"/>
      <c r="F21" s="41" t="str">
        <f t="shared" si="0"/>
        <v>B.4</v>
      </c>
      <c r="G21" s="40" t="str">
        <f>IF(F21="","",VLOOKUP(F21,Full1!$A$1:$D$10,2,0))</f>
        <v xml:space="preserve">Romanents </v>
      </c>
      <c r="H21" s="40" t="str">
        <f t="shared" si="1"/>
        <v/>
      </c>
      <c r="I21" s="39" t="s">
        <v>30</v>
      </c>
      <c r="J21" s="51" t="str">
        <f>IF(F21="","",VLOOKUP(F21,Full1!$A$1:$D$10,4,0))</f>
        <v>Adjuntar la sol·licitud d’ajut formalitzada davant tercers abans del 31.12.2023 comprometent el cofinançament</v>
      </c>
      <c r="K21" s="37"/>
    </row>
    <row r="22" spans="1:11" ht="17.399999999999999" x14ac:dyDescent="0.3">
      <c r="A22" s="31">
        <f t="shared" si="2"/>
        <v>5</v>
      </c>
      <c r="B22" s="32"/>
      <c r="C22" s="33"/>
      <c r="D22" s="34"/>
      <c r="E22" s="38"/>
      <c r="F22" s="41" t="str">
        <f t="shared" si="0"/>
        <v>D.2</v>
      </c>
      <c r="G22" s="40" t="str">
        <f>IF(F22="","",VLOOKUP(F22,Full1!$A$1:$D$10,2,0))</f>
        <v>Bosses Conting.</v>
      </c>
      <c r="H22" s="40" t="str">
        <f t="shared" si="1"/>
        <v/>
      </c>
      <c r="I22" s="39" t="s">
        <v>57</v>
      </c>
      <c r="J22" s="51" t="str">
        <f>IF(F22="","",VLOOKUP(F22,Full1!$A$1:$D$10,4,0))</f>
        <v>Adjuntar document justificatiu de la convocatòria degudament publicada dins l’exercici 2023</v>
      </c>
      <c r="K22" s="37"/>
    </row>
    <row r="23" spans="1:11" ht="17.399999999999999" x14ac:dyDescent="0.3">
      <c r="A23" s="31">
        <f t="shared" si="2"/>
        <v>6</v>
      </c>
      <c r="B23" s="32"/>
      <c r="C23" s="33"/>
      <c r="D23" s="34"/>
      <c r="E23" s="38"/>
      <c r="F23" s="41" t="str">
        <f t="shared" si="0"/>
        <v>B.7</v>
      </c>
      <c r="G23" s="40" t="str">
        <f>IF(F23="","",VLOOKUP(F23,Full1!$A$1:$D$10,2,0))</f>
        <v xml:space="preserve">Romanents </v>
      </c>
      <c r="H23" s="40" t="str">
        <f t="shared" si="1"/>
        <v/>
      </c>
      <c r="I23" s="39" t="s">
        <v>64</v>
      </c>
      <c r="J23" s="51" t="str">
        <f>IF(F23="","",VLOOKUP(F23,Full1!$A$1:$D$10,4,0))</f>
        <v>Adjuntar document justificatiu de la data de comptabilització del crèdit dins l’exercici 2023.</v>
      </c>
      <c r="K23" s="37"/>
    </row>
    <row r="24" spans="1:11" ht="17.399999999999999" x14ac:dyDescent="0.3">
      <c r="A24" s="31">
        <f t="shared" si="2"/>
        <v>7</v>
      </c>
      <c r="B24" s="32"/>
      <c r="C24" s="33"/>
      <c r="D24" s="34"/>
      <c r="E24" s="38"/>
      <c r="F24" s="41" t="str">
        <f t="shared" si="0"/>
        <v>D.1</v>
      </c>
      <c r="G24" s="40" t="str">
        <f>IF(F24="","",VLOOKUP(F24,Full1!$A$1:$D$10,2,0))</f>
        <v>Bosses Conting.</v>
      </c>
      <c r="H24" s="40" t="str">
        <f t="shared" si="1"/>
        <v/>
      </c>
      <c r="I24" s="39" t="s">
        <v>63</v>
      </c>
      <c r="J24" s="51" t="str">
        <f>IF(F24="","",VLOOKUP(F24,Full1!$A$1:$D$10,4,0))</f>
        <v>Adjuntar document justificatiu de la data de comptabilització del crèdit posterior a 31.08.2023</v>
      </c>
      <c r="K24" s="37"/>
    </row>
    <row r="25" spans="1:11" ht="17.399999999999999" x14ac:dyDescent="0.3">
      <c r="A25" s="31">
        <f t="shared" si="2"/>
        <v>8</v>
      </c>
      <c r="B25" s="32"/>
      <c r="C25" s="33"/>
      <c r="D25" s="34"/>
      <c r="E25" s="38"/>
      <c r="F25" s="41" t="str">
        <f t="shared" si="0"/>
        <v>D.2</v>
      </c>
      <c r="G25" s="40" t="str">
        <f>IF(F25="","",VLOOKUP(F25,Full1!$A$1:$D$10,2,0))</f>
        <v>Bosses Conting.</v>
      </c>
      <c r="H25" s="40" t="str">
        <f t="shared" si="1"/>
        <v/>
      </c>
      <c r="I25" s="39" t="s">
        <v>57</v>
      </c>
      <c r="J25" s="51" t="str">
        <f>IF(F25="","",VLOOKUP(F25,Full1!$A$1:$D$10,4,0))</f>
        <v>Adjuntar document justificatiu de la convocatòria degudament publicada dins l’exercici 2023</v>
      </c>
      <c r="K25" s="37"/>
    </row>
    <row r="26" spans="1:11" ht="17.399999999999999" x14ac:dyDescent="0.3">
      <c r="A26" s="31">
        <f t="shared" si="2"/>
        <v>9</v>
      </c>
      <c r="B26" s="32"/>
      <c r="C26" s="33"/>
      <c r="D26" s="34"/>
      <c r="E26" s="38"/>
      <c r="F26" s="41" t="str">
        <f t="shared" si="0"/>
        <v>Alt</v>
      </c>
      <c r="G26" s="40" t="str">
        <f>IF(F26="","",VLOOKUP(F26,Full1!$A$1:$D$10,2,0))</f>
        <v>Indet.</v>
      </c>
      <c r="H26" s="40" t="str">
        <f t="shared" si="1"/>
        <v/>
      </c>
      <c r="I26" s="39" t="s">
        <v>53</v>
      </c>
      <c r="J26" s="51" t="str">
        <f>IF(F26="","",VLOOKUP(F26,Full1!$A$1:$D$10,4,0))</f>
        <v>Adjuntar documentació justificativa</v>
      </c>
      <c r="K26" s="37"/>
    </row>
    <row r="27" spans="1:11" ht="17.399999999999999" x14ac:dyDescent="0.3">
      <c r="A27" s="31">
        <f t="shared" si="2"/>
        <v>10</v>
      </c>
      <c r="B27" s="32"/>
      <c r="C27" s="33"/>
      <c r="D27" s="34"/>
      <c r="E27" s="38"/>
      <c r="F27" s="41" t="str">
        <f t="shared" si="0"/>
        <v/>
      </c>
      <c r="G27" s="40" t="str">
        <f>IF(F27="","",VLOOKUP(F27,Full1!$A$1:$D$10,2,0))</f>
        <v/>
      </c>
      <c r="H27" s="40" t="str">
        <f t="shared" si="1"/>
        <v/>
      </c>
      <c r="I27" s="39"/>
      <c r="J27" s="51" t="str">
        <f>IF(F27="","",VLOOKUP(F27,Full1!$A$1:$D$10,4,0))</f>
        <v/>
      </c>
      <c r="K27" s="37"/>
    </row>
    <row r="28" spans="1:11" ht="17.399999999999999" x14ac:dyDescent="0.3">
      <c r="A28" s="31">
        <f t="shared" si="2"/>
        <v>11</v>
      </c>
      <c r="B28" s="32"/>
      <c r="C28" s="33"/>
      <c r="D28" s="34"/>
      <c r="E28" s="38"/>
      <c r="F28" s="41" t="str">
        <f t="shared" si="0"/>
        <v/>
      </c>
      <c r="G28" s="40" t="str">
        <f>IF(F28="","",VLOOKUP(F28,Full1!$A$1:$D$10,2,0))</f>
        <v/>
      </c>
      <c r="H28" s="40" t="str">
        <f t="shared" si="1"/>
        <v/>
      </c>
      <c r="I28" s="39"/>
      <c r="J28" s="51" t="str">
        <f>IF(F28="","",VLOOKUP(F28,Full1!$A$1:$D$10,4,0))</f>
        <v/>
      </c>
      <c r="K28" s="37"/>
    </row>
    <row r="29" spans="1:11" ht="17.399999999999999" x14ac:dyDescent="0.3">
      <c r="A29" s="31">
        <f t="shared" si="2"/>
        <v>12</v>
      </c>
      <c r="B29" s="32"/>
      <c r="C29" s="33"/>
      <c r="D29" s="34"/>
      <c r="E29" s="38"/>
      <c r="F29" s="41" t="str">
        <f t="shared" si="0"/>
        <v/>
      </c>
      <c r="G29" s="40" t="str">
        <f>IF(F29="","",VLOOKUP(F29,Full1!$A$1:$D$10,2,0))</f>
        <v/>
      </c>
      <c r="H29" s="40" t="str">
        <f t="shared" si="1"/>
        <v/>
      </c>
      <c r="I29" s="39"/>
      <c r="J29" s="51" t="str">
        <f>IF(F29="","",VLOOKUP(F29,Full1!$A$1:$D$10,4,0))</f>
        <v/>
      </c>
      <c r="K29" s="37"/>
    </row>
    <row r="30" spans="1:11" ht="17.399999999999999" x14ac:dyDescent="0.3">
      <c r="A30" s="31">
        <f t="shared" si="2"/>
        <v>13</v>
      </c>
      <c r="B30" s="32"/>
      <c r="C30" s="33"/>
      <c r="D30" s="34"/>
      <c r="E30" s="38"/>
      <c r="F30" s="41" t="str">
        <f t="shared" si="0"/>
        <v/>
      </c>
      <c r="G30" s="40" t="str">
        <f>IF(F30="","",VLOOKUP(F30,Full1!$A$1:$D$10,2,0))</f>
        <v/>
      </c>
      <c r="H30" s="40" t="str">
        <f t="shared" si="1"/>
        <v/>
      </c>
      <c r="I30" s="39"/>
      <c r="J30" s="51" t="str">
        <f>IF(F30="","",VLOOKUP(F30,Full1!$A$1:$D$10,4,0))</f>
        <v/>
      </c>
      <c r="K30" s="37"/>
    </row>
    <row r="31" spans="1:11" ht="17.399999999999999" x14ac:dyDescent="0.3">
      <c r="A31" s="31">
        <f t="shared" si="2"/>
        <v>14</v>
      </c>
      <c r="B31" s="32"/>
      <c r="C31" s="33"/>
      <c r="D31" s="34"/>
      <c r="E31" s="38"/>
      <c r="F31" s="41" t="str">
        <f t="shared" si="0"/>
        <v/>
      </c>
      <c r="G31" s="40" t="str">
        <f>IF(F31="","",VLOOKUP(F31,Full1!$A$1:$D$10,2,0))</f>
        <v/>
      </c>
      <c r="H31" s="40" t="str">
        <f t="shared" si="1"/>
        <v/>
      </c>
      <c r="I31" s="39"/>
      <c r="J31" s="51" t="str">
        <f>IF(F31="","",VLOOKUP(F31,Full1!$A$1:$D$10,4,0))</f>
        <v/>
      </c>
      <c r="K31" s="37"/>
    </row>
    <row r="32" spans="1:11" ht="17.399999999999999" x14ac:dyDescent="0.3">
      <c r="A32" s="31">
        <f t="shared" si="2"/>
        <v>15</v>
      </c>
      <c r="B32" s="32"/>
      <c r="C32" s="33"/>
      <c r="D32" s="34"/>
      <c r="E32" s="38"/>
      <c r="F32" s="41" t="str">
        <f t="shared" si="0"/>
        <v/>
      </c>
      <c r="G32" s="40" t="str">
        <f>IF(F32="","",VLOOKUP(F32,Full1!$A$1:$D$10,2,0))</f>
        <v/>
      </c>
      <c r="H32" s="40" t="str">
        <f t="shared" si="1"/>
        <v/>
      </c>
      <c r="I32" s="39"/>
      <c r="J32" s="51" t="str">
        <f>IF(F32="","",VLOOKUP(F32,Full1!$A$1:$D$10,4,0))</f>
        <v/>
      </c>
      <c r="K32" s="37"/>
    </row>
    <row r="33" spans="1:11" ht="17.399999999999999" x14ac:dyDescent="0.3">
      <c r="A33" s="31">
        <f t="shared" si="2"/>
        <v>16</v>
      </c>
      <c r="B33" s="32"/>
      <c r="C33" s="33"/>
      <c r="D33" s="34"/>
      <c r="E33" s="38"/>
      <c r="F33" s="41" t="str">
        <f t="shared" si="0"/>
        <v/>
      </c>
      <c r="G33" s="40" t="str">
        <f>IF(F33="","",VLOOKUP(F33,Full1!$A$1:$D$10,2,0))</f>
        <v/>
      </c>
      <c r="H33" s="40" t="str">
        <f t="shared" si="1"/>
        <v/>
      </c>
      <c r="I33" s="39"/>
      <c r="J33" s="51" t="str">
        <f>IF(F33="","",VLOOKUP(F33,Full1!$A$1:$D$10,4,0))</f>
        <v/>
      </c>
      <c r="K33" s="37"/>
    </row>
    <row r="34" spans="1:11" ht="17.399999999999999" x14ac:dyDescent="0.3">
      <c r="A34" s="31">
        <f t="shared" si="2"/>
        <v>17</v>
      </c>
      <c r="B34" s="32"/>
      <c r="C34" s="33"/>
      <c r="D34" s="34"/>
      <c r="E34" s="38"/>
      <c r="F34" s="41" t="str">
        <f t="shared" si="0"/>
        <v/>
      </c>
      <c r="G34" s="40" t="str">
        <f>IF(F34="","",VLOOKUP(F34,Full1!$A$1:$D$10,2,0))</f>
        <v/>
      </c>
      <c r="H34" s="40" t="str">
        <f t="shared" si="1"/>
        <v/>
      </c>
      <c r="I34" s="39"/>
      <c r="J34" s="51" t="str">
        <f>IF(F34="","",VLOOKUP(F34,Full1!$A$1:$D$10,4,0))</f>
        <v/>
      </c>
      <c r="K34" s="37"/>
    </row>
    <row r="35" spans="1:11" ht="17.399999999999999" x14ac:dyDescent="0.3">
      <c r="A35" s="31">
        <f t="shared" si="2"/>
        <v>18</v>
      </c>
      <c r="B35" s="32"/>
      <c r="C35" s="33"/>
      <c r="D35" s="34"/>
      <c r="E35" s="38"/>
      <c r="F35" s="41" t="str">
        <f t="shared" si="0"/>
        <v/>
      </c>
      <c r="G35" s="40" t="str">
        <f>IF(F35="","",VLOOKUP(F35,Full1!$A$1:$D$10,2,0))</f>
        <v/>
      </c>
      <c r="H35" s="40" t="str">
        <f t="shared" si="1"/>
        <v/>
      </c>
      <c r="I35" s="39"/>
      <c r="J35" s="51" t="str">
        <f>IF(F35="","",VLOOKUP(F35,Full1!$A$1:$D$10,4,0))</f>
        <v/>
      </c>
      <c r="K35" s="37"/>
    </row>
    <row r="36" spans="1:11" ht="17.399999999999999" x14ac:dyDescent="0.3">
      <c r="A36" s="31">
        <f t="shared" si="2"/>
        <v>19</v>
      </c>
      <c r="B36" s="32"/>
      <c r="C36" s="33"/>
      <c r="D36" s="34"/>
      <c r="E36" s="38"/>
      <c r="F36" s="41" t="str">
        <f t="shared" si="0"/>
        <v/>
      </c>
      <c r="G36" s="40" t="str">
        <f>IF(F36="","",VLOOKUP(F36,Full1!$A$1:$D$10,2,0))</f>
        <v/>
      </c>
      <c r="H36" s="40" t="str">
        <f t="shared" si="1"/>
        <v/>
      </c>
      <c r="I36" s="39"/>
      <c r="J36" s="51" t="str">
        <f>IF(F36="","",VLOOKUP(F36,Full1!$A$1:$D$10,4,0))</f>
        <v/>
      </c>
      <c r="K36" s="37"/>
    </row>
    <row r="37" spans="1:11" ht="17.399999999999999" x14ac:dyDescent="0.3">
      <c r="A37" s="31">
        <f t="shared" si="2"/>
        <v>20</v>
      </c>
      <c r="B37" s="32"/>
      <c r="C37" s="33"/>
      <c r="D37" s="34"/>
      <c r="E37" s="38"/>
      <c r="F37" s="41" t="str">
        <f t="shared" si="0"/>
        <v/>
      </c>
      <c r="G37" s="40" t="str">
        <f>IF(F37="","",VLOOKUP(F37,Full1!$A$1:$D$10,2,0))</f>
        <v/>
      </c>
      <c r="H37" s="40" t="str">
        <f t="shared" si="1"/>
        <v/>
      </c>
      <c r="I37" s="39"/>
      <c r="J37" s="51" t="str">
        <f>IF(F37="","",VLOOKUP(F37,Full1!$A$1:$D$10,4,0))</f>
        <v/>
      </c>
      <c r="K37" s="37"/>
    </row>
    <row r="38" spans="1:11" ht="17.399999999999999" x14ac:dyDescent="0.3">
      <c r="A38" s="31">
        <f t="shared" si="2"/>
        <v>21</v>
      </c>
      <c r="B38" s="32"/>
      <c r="C38" s="33"/>
      <c r="D38" s="34"/>
      <c r="E38" s="38"/>
      <c r="F38" s="41" t="str">
        <f t="shared" si="0"/>
        <v/>
      </c>
      <c r="G38" s="40" t="str">
        <f>IF(F38="","",VLOOKUP(F38,Full1!$A$1:$D$10,2,0))</f>
        <v/>
      </c>
      <c r="H38" s="40" t="str">
        <f t="shared" si="1"/>
        <v/>
      </c>
      <c r="I38" s="39"/>
      <c r="J38" s="51" t="str">
        <f>IF(F38="","",VLOOKUP(F38,Full1!$A$1:$D$10,4,0))</f>
        <v/>
      </c>
      <c r="K38" s="37"/>
    </row>
    <row r="39" spans="1:11" ht="17.399999999999999" x14ac:dyDescent="0.3">
      <c r="A39" s="31">
        <f t="shared" si="2"/>
        <v>22</v>
      </c>
      <c r="B39" s="32"/>
      <c r="C39" s="33"/>
      <c r="D39" s="34"/>
      <c r="E39" s="38"/>
      <c r="F39" s="41" t="str">
        <f t="shared" si="0"/>
        <v/>
      </c>
      <c r="G39" s="40" t="str">
        <f>IF(F39="","",VLOOKUP(F39,Full1!$A$1:$D$10,2,0))</f>
        <v/>
      </c>
      <c r="H39" s="40" t="str">
        <f t="shared" si="1"/>
        <v/>
      </c>
      <c r="I39" s="39"/>
      <c r="J39" s="51" t="str">
        <f>IF(F39="","",VLOOKUP(F39,Full1!$A$1:$D$10,4,0))</f>
        <v/>
      </c>
      <c r="K39" s="37"/>
    </row>
    <row r="40" spans="1:11" ht="17.399999999999999" x14ac:dyDescent="0.3">
      <c r="A40" s="31">
        <f t="shared" si="2"/>
        <v>23</v>
      </c>
      <c r="B40" s="32"/>
      <c r="C40" s="33"/>
      <c r="D40" s="34"/>
      <c r="E40" s="38"/>
      <c r="F40" s="41" t="str">
        <f t="shared" si="0"/>
        <v/>
      </c>
      <c r="G40" s="40" t="str">
        <f>IF(F40="","",VLOOKUP(F40,Full1!$A$1:$D$10,2,0))</f>
        <v/>
      </c>
      <c r="H40" s="40" t="str">
        <f t="shared" si="1"/>
        <v/>
      </c>
      <c r="I40" s="39"/>
      <c r="J40" s="51" t="str">
        <f>IF(F40="","",VLOOKUP(F40,Full1!$A$1:$D$10,4,0))</f>
        <v/>
      </c>
      <c r="K40" s="37"/>
    </row>
    <row r="41" spans="1:11" ht="17.399999999999999" x14ac:dyDescent="0.3">
      <c r="A41" s="31">
        <f t="shared" si="2"/>
        <v>24</v>
      </c>
      <c r="B41" s="32"/>
      <c r="C41" s="33"/>
      <c r="D41" s="34"/>
      <c r="E41" s="38"/>
      <c r="F41" s="41" t="str">
        <f t="shared" si="0"/>
        <v/>
      </c>
      <c r="G41" s="40" t="str">
        <f>IF(F41="","",VLOOKUP(F41,Full1!$A$1:$D$10,2,0))</f>
        <v/>
      </c>
      <c r="H41" s="40" t="str">
        <f t="shared" si="1"/>
        <v/>
      </c>
      <c r="I41" s="39"/>
      <c r="J41" s="51" t="str">
        <f>IF(F41="","",VLOOKUP(F41,Full1!$A$1:$D$10,4,0))</f>
        <v/>
      </c>
      <c r="K41" s="37"/>
    </row>
    <row r="42" spans="1:11" ht="17.399999999999999" x14ac:dyDescent="0.3">
      <c r="A42" s="31">
        <f t="shared" si="2"/>
        <v>25</v>
      </c>
      <c r="B42" s="32"/>
      <c r="C42" s="33"/>
      <c r="D42" s="34"/>
      <c r="E42" s="38"/>
      <c r="F42" s="41" t="str">
        <f t="shared" si="0"/>
        <v/>
      </c>
      <c r="G42" s="40" t="str">
        <f>IF(F42="","",VLOOKUP(F42,Full1!$A$1:$D$10,2,0))</f>
        <v/>
      </c>
      <c r="H42" s="40" t="str">
        <f t="shared" si="1"/>
        <v/>
      </c>
      <c r="I42" s="39"/>
      <c r="J42" s="51" t="str">
        <f>IF(F42="","",VLOOKUP(F42,Full1!$A$1:$D$10,4,0))</f>
        <v/>
      </c>
      <c r="K42" s="37"/>
    </row>
    <row r="43" spans="1:11" ht="17.399999999999999" x14ac:dyDescent="0.3">
      <c r="A43" s="31">
        <f t="shared" si="2"/>
        <v>26</v>
      </c>
      <c r="B43" s="32"/>
      <c r="C43" s="33"/>
      <c r="D43" s="34"/>
      <c r="E43" s="38"/>
      <c r="F43" s="41" t="str">
        <f t="shared" si="0"/>
        <v/>
      </c>
      <c r="G43" s="40" t="str">
        <f>IF(F43="","",VLOOKUP(F43,Full1!$A$1:$D$10,2,0))</f>
        <v/>
      </c>
      <c r="H43" s="40" t="str">
        <f t="shared" si="1"/>
        <v/>
      </c>
      <c r="I43" s="39"/>
      <c r="J43" s="51" t="str">
        <f>IF(F43="","",VLOOKUP(F43,Full1!$A$1:$D$10,4,0))</f>
        <v/>
      </c>
      <c r="K43" s="37"/>
    </row>
    <row r="44" spans="1:11" ht="17.399999999999999" x14ac:dyDescent="0.3">
      <c r="A44" s="31">
        <f t="shared" si="2"/>
        <v>27</v>
      </c>
      <c r="B44" s="32"/>
      <c r="C44" s="33"/>
      <c r="D44" s="34"/>
      <c r="E44" s="38"/>
      <c r="F44" s="41" t="str">
        <f t="shared" si="0"/>
        <v/>
      </c>
      <c r="G44" s="40" t="str">
        <f>IF(F44="","",VLOOKUP(F44,Full1!$A$1:$D$10,2,0))</f>
        <v/>
      </c>
      <c r="H44" s="40" t="str">
        <f t="shared" si="1"/>
        <v/>
      </c>
      <c r="I44" s="39"/>
      <c r="J44" s="51" t="str">
        <f>IF(F44="","",VLOOKUP(F44,Full1!$A$1:$D$10,4,0))</f>
        <v/>
      </c>
      <c r="K44" s="37"/>
    </row>
    <row r="45" spans="1:11" ht="17.399999999999999" x14ac:dyDescent="0.3">
      <c r="A45" s="31">
        <f t="shared" si="2"/>
        <v>28</v>
      </c>
      <c r="B45" s="32"/>
      <c r="C45" s="33"/>
      <c r="D45" s="34"/>
      <c r="E45" s="38"/>
      <c r="F45" s="41" t="str">
        <f t="shared" si="0"/>
        <v/>
      </c>
      <c r="G45" s="40" t="str">
        <f>IF(F45="","",VLOOKUP(F45,Full1!$A$1:$D$10,2,0))</f>
        <v/>
      </c>
      <c r="H45" s="40" t="str">
        <f t="shared" si="1"/>
        <v/>
      </c>
      <c r="I45" s="39"/>
      <c r="J45" s="51" t="str">
        <f>IF(F45="","",VLOOKUP(F45,Full1!$A$1:$D$10,4,0))</f>
        <v/>
      </c>
      <c r="K45" s="37"/>
    </row>
    <row r="46" spans="1:11" ht="17.399999999999999" x14ac:dyDescent="0.3">
      <c r="A46" s="31">
        <f t="shared" si="2"/>
        <v>29</v>
      </c>
      <c r="B46" s="32"/>
      <c r="C46" s="33"/>
      <c r="D46" s="34"/>
      <c r="E46" s="38"/>
      <c r="F46" s="41" t="str">
        <f t="shared" si="0"/>
        <v/>
      </c>
      <c r="G46" s="40" t="str">
        <f>IF(F46="","",VLOOKUP(F46,Full1!$A$1:$D$10,2,0))</f>
        <v/>
      </c>
      <c r="H46" s="40" t="str">
        <f t="shared" si="1"/>
        <v/>
      </c>
      <c r="I46" s="39"/>
      <c r="J46" s="51" t="str">
        <f>IF(F46="","",VLOOKUP(F46,Full1!$A$1:$D$10,4,0))</f>
        <v/>
      </c>
      <c r="K46" s="37"/>
    </row>
    <row r="47" spans="1:11" ht="17.399999999999999" x14ac:dyDescent="0.3">
      <c r="A47" s="54">
        <f t="shared" si="2"/>
        <v>30</v>
      </c>
      <c r="B47" s="34"/>
      <c r="C47" s="33"/>
      <c r="D47" s="34"/>
      <c r="E47" s="38"/>
      <c r="F47" s="41" t="str">
        <f t="shared" si="0"/>
        <v/>
      </c>
      <c r="G47" s="40" t="str">
        <f>IF(F47="","",VLOOKUP(F47,Full1!$A$1:$D$10,2,0))</f>
        <v/>
      </c>
      <c r="H47" s="40" t="str">
        <f t="shared" si="1"/>
        <v/>
      </c>
      <c r="I47" s="36"/>
      <c r="J47" s="51" t="str">
        <f>IF(F47="","",VLOOKUP(F47,Full1!$A$1:$D$10,4,0))</f>
        <v/>
      </c>
      <c r="K47" s="55"/>
    </row>
  </sheetData>
  <sheetProtection algorithmName="SHA-512" hashValue="kQv2duvn4S2isYn4vB3Jpcw/jZqpZeI3NsTFlWf9wckzVhw6PIxt0RzigqoUuCUHQ90FEYq0GeA57Eu8fVPzUw==" saltValue="xHQPDGfCSOjmJ5TL3E2VOw==" spinCount="100000" sheet="1" objects="1" scenarios="1"/>
  <mergeCells count="7">
    <mergeCell ref="F15:J15"/>
    <mergeCell ref="A5:K5"/>
    <mergeCell ref="D8:E8"/>
    <mergeCell ref="D9:E9"/>
    <mergeCell ref="D10:E10"/>
    <mergeCell ref="D11:E11"/>
    <mergeCell ref="D12:E12"/>
  </mergeCells>
  <dataValidations count="5">
    <dataValidation operator="greaterThan" allowBlank="1" showInputMessage="1" showErrorMessage="1" sqref="E17:E47" xr:uid="{092C3461-956F-4E2E-9C24-5D5ABC1D7322}"/>
    <dataValidation type="textLength" operator="equal" allowBlank="1" showInputMessage="1" showErrorMessage="1" errorTitle="14 dígits" error="El camp requereix 14 dígits_x000a_" promptTitle="14 dígits" prompt="El camp requereix 14 dígits_x000a_" sqref="B17:B47" xr:uid="{7B9DF216-ED44-4BFA-822A-477E3F726F46}">
      <formula1>14</formula1>
    </dataValidation>
    <dataValidation type="textLength" operator="lessThanOrEqual" allowBlank="1" showInputMessage="1" showErrorMessage="1" errorTitle="100 caracters" error="El text ha de ser inferior a 100 caracters" promptTitle="100 caracters" prompt="El text ha de ser inferior a 100 caracters" sqref="K17:K47" xr:uid="{D30A0BEC-38D8-4CC9-98BF-F4E223173474}">
      <formula1>100</formula1>
    </dataValidation>
    <dataValidation type="textLength" operator="equal" allowBlank="1" showInputMessage="1" showErrorMessage="1" errorTitle="8 dígits" error="El camp requereix 8 dígits" promptTitle="8 dígits" prompt="El camp requereix 8 dígits" sqref="D17:D47" xr:uid="{30F1D408-0845-428B-8333-A46520111AAA}">
      <formula1>8</formula1>
    </dataValidation>
    <dataValidation type="textLength" operator="equal" allowBlank="1" showInputMessage="1" showErrorMessage="1" errorTitle="22 dígits" error="El camp requereix 22 dígits" promptTitle="22 dígits" prompt="El camp requereix 22 dígits" sqref="C17:C44 C46:C47" xr:uid="{C1CEE96E-5FBA-4652-BDDE-2DC23CBBDD27}">
      <formula1>22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5C3E82-9942-4103-B28A-A41167481C9C}">
          <x14:formula1>
            <xm:f>Full1!$C$1:$C$10</xm:f>
          </x14:formula1>
          <xm:sqref>I17:I47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D2D3-7C3A-4F11-B160-89BD8B6BBD24}">
  <sheetPr codeName="Full2"/>
  <dimension ref="A1:E10"/>
  <sheetViews>
    <sheetView workbookViewId="0">
      <selection activeCell="D22" sqref="D22"/>
    </sheetView>
  </sheetViews>
  <sheetFormatPr defaultColWidth="8.88671875" defaultRowHeight="14.4" x14ac:dyDescent="0.3"/>
  <cols>
    <col min="1" max="1" width="3.88671875" style="45" bestFit="1" customWidth="1"/>
    <col min="2" max="2" width="10.6640625" style="45" customWidth="1"/>
    <col min="3" max="3" width="76.33203125" style="45" customWidth="1"/>
    <col min="4" max="4" width="201.6640625" style="45" bestFit="1" customWidth="1"/>
    <col min="5" max="16384" width="8.88671875" style="45"/>
  </cols>
  <sheetData>
    <row r="1" spans="1:5" x14ac:dyDescent="0.3">
      <c r="A1" s="42" t="s">
        <v>32</v>
      </c>
      <c r="B1" s="42" t="s">
        <v>51</v>
      </c>
      <c r="C1" s="43" t="s">
        <v>33</v>
      </c>
      <c r="D1" s="43" t="s">
        <v>34</v>
      </c>
      <c r="E1" s="44"/>
    </row>
    <row r="2" spans="1:5" x14ac:dyDescent="0.3">
      <c r="A2" s="42" t="s">
        <v>35</v>
      </c>
      <c r="B2" s="42" t="s">
        <v>51</v>
      </c>
      <c r="C2" s="45" t="s">
        <v>28</v>
      </c>
      <c r="D2" s="43" t="s">
        <v>36</v>
      </c>
      <c r="E2" s="44"/>
    </row>
    <row r="3" spans="1:5" x14ac:dyDescent="0.3">
      <c r="A3" s="42" t="s">
        <v>37</v>
      </c>
      <c r="B3" s="42" t="s">
        <v>51</v>
      </c>
      <c r="C3" s="45" t="s">
        <v>29</v>
      </c>
      <c r="D3" s="43" t="s">
        <v>38</v>
      </c>
      <c r="E3" s="44"/>
    </row>
    <row r="4" spans="1:5" x14ac:dyDescent="0.3">
      <c r="A4" s="42" t="s">
        <v>39</v>
      </c>
      <c r="B4" s="42" t="s">
        <v>51</v>
      </c>
      <c r="C4" s="45" t="s">
        <v>30</v>
      </c>
      <c r="D4" s="43" t="s">
        <v>40</v>
      </c>
    </row>
    <row r="5" spans="1:5" x14ac:dyDescent="0.3">
      <c r="A5" s="42" t="s">
        <v>41</v>
      </c>
      <c r="B5" s="42" t="s">
        <v>51</v>
      </c>
      <c r="C5" s="45" t="s">
        <v>31</v>
      </c>
      <c r="D5" s="43" t="s">
        <v>42</v>
      </c>
    </row>
    <row r="6" spans="1:5" x14ac:dyDescent="0.3">
      <c r="A6" s="42" t="s">
        <v>43</v>
      </c>
      <c r="B6" s="42" t="s">
        <v>51</v>
      </c>
      <c r="C6" s="45" t="s">
        <v>56</v>
      </c>
      <c r="D6" s="43" t="s">
        <v>44</v>
      </c>
    </row>
    <row r="7" spans="1:5" x14ac:dyDescent="0.3">
      <c r="A7" s="42" t="s">
        <v>45</v>
      </c>
      <c r="B7" s="42" t="s">
        <v>51</v>
      </c>
      <c r="C7" s="45" t="s">
        <v>64</v>
      </c>
      <c r="D7" s="43" t="s">
        <v>46</v>
      </c>
    </row>
    <row r="8" spans="1:5" x14ac:dyDescent="0.3">
      <c r="A8" s="42" t="s">
        <v>54</v>
      </c>
      <c r="B8" s="42" t="s">
        <v>61</v>
      </c>
      <c r="C8" s="43" t="s">
        <v>63</v>
      </c>
      <c r="D8" s="43" t="s">
        <v>58</v>
      </c>
      <c r="E8" s="44"/>
    </row>
    <row r="9" spans="1:5" x14ac:dyDescent="0.3">
      <c r="A9" s="42" t="s">
        <v>55</v>
      </c>
      <c r="B9" s="42" t="s">
        <v>61</v>
      </c>
      <c r="C9" s="43" t="s">
        <v>57</v>
      </c>
      <c r="D9" s="43" t="s">
        <v>59</v>
      </c>
      <c r="E9" s="44"/>
    </row>
    <row r="10" spans="1:5" x14ac:dyDescent="0.3">
      <c r="A10" s="42" t="s">
        <v>49</v>
      </c>
      <c r="B10" s="42" t="s">
        <v>60</v>
      </c>
      <c r="C10" s="43" t="s">
        <v>53</v>
      </c>
      <c r="D10" s="43" t="s">
        <v>47</v>
      </c>
    </row>
  </sheetData>
  <sheetProtection algorithmName="SHA-512" hashValue="ntPw+hLRLeId3zxC97WfF/1ge0l7lvrS007OjO9wL/yOYYj/gEbu3ls318GR/NqmzC3lgx1lpGGWQu6oiNrwow==" saltValue="uG1kyHOocrh82AZ6UaTf+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75E4F611D6C64683DA68D7B9E756B9" ma:contentTypeVersion="14" ma:contentTypeDescription="Crear nuevo documento." ma:contentTypeScope="" ma:versionID="b5333af7e0798b65f4562c3e0dc94a60">
  <xsd:schema xmlns:xsd="http://www.w3.org/2001/XMLSchema" xmlns:xs="http://www.w3.org/2001/XMLSchema" xmlns:p="http://schemas.microsoft.com/office/2006/metadata/properties" xmlns:ns3="8a54765a-3ad6-4098-bd65-8bc7855d5ef0" xmlns:ns4="97635724-376c-4b11-81f4-4ca964da7bad" targetNamespace="http://schemas.microsoft.com/office/2006/metadata/properties" ma:root="true" ma:fieldsID="626a7349764ecc8a95ce42f528484f57" ns3:_="" ns4:_="">
    <xsd:import namespace="8a54765a-3ad6-4098-bd65-8bc7855d5ef0"/>
    <xsd:import namespace="97635724-376c-4b11-81f4-4ca964da7b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4765a-3ad6-4098-bd65-8bc7855d5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35724-376c-4b11-81f4-4ca964da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a54765a-3ad6-4098-bd65-8bc7855d5ef0" xsi:nil="true"/>
  </documentManagement>
</p:properties>
</file>

<file path=customXml/itemProps1.xml><?xml version="1.0" encoding="utf-8"?>
<ds:datastoreItem xmlns:ds="http://schemas.openxmlformats.org/officeDocument/2006/customXml" ds:itemID="{35D80007-2EF3-47F9-8C08-323518391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54765a-3ad6-4098-bd65-8bc7855d5ef0"/>
    <ds:schemaRef ds:uri="97635724-376c-4b11-81f4-4ca964da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89707F-859C-4D08-99CF-933F8A1FE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056388-3404-489E-BA6A-D0C0B2A83C3C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8a54765a-3ad6-4098-bd65-8bc7855d5ef0"/>
    <ds:schemaRef ds:uri="http://schemas.openxmlformats.org/package/2006/metadata/core-properties"/>
    <ds:schemaRef ds:uri="97635724-376c-4b11-81f4-4ca964da7ba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Grau Majó</dc:creator>
  <cp:lastModifiedBy>Teresa Alsina</cp:lastModifiedBy>
  <dcterms:created xsi:type="dcterms:W3CDTF">2015-06-05T18:19:34Z</dcterms:created>
  <dcterms:modified xsi:type="dcterms:W3CDTF">2024-02-01T11:36:05Z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0x010100B275E4F611D6C64683DA68D7B9E756B9</vt:lpwstr>
  </property>
</Properties>
</file>